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8820_00\Eßer Günter\Corona-Virus\Liquiditätsplanung\"/>
    </mc:Choice>
  </mc:AlternateContent>
  <bookViews>
    <workbookView xWindow="0" yWindow="0" windowWidth="15360" windowHeight="7620"/>
  </bookViews>
  <sheets>
    <sheet name="Tabelle1" sheetId="1" r:id="rId1"/>
  </sheets>
  <definedNames>
    <definedName name="_IDVTrackerEx51_P" hidden="1">0</definedName>
    <definedName name="_IDVTrackerFreigabeDateiID51_P" hidden="1">-1</definedName>
    <definedName name="_IDVTrackerFreigabeStatus51_P" hidden="1">0</definedName>
    <definedName name="_IDVTrackerFreigabeVersion51_P" hidden="1">-1</definedName>
    <definedName name="_IDVTrackerID51_P" hidden="1">47938</definedName>
    <definedName name="_IDVTrackerMajorVersion51_P" hidden="1">1</definedName>
    <definedName name="_IDVTrackerMinorVersion51_P" hidden="1">0</definedName>
    <definedName name="_IDVTrackerVersion51_P" hidden="1">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H29" i="1" l="1"/>
  <c r="H32" i="1"/>
  <c r="H30" i="1"/>
  <c r="C71" i="1" l="1"/>
  <c r="H49" i="1" l="1"/>
  <c r="H46" i="1"/>
  <c r="B12" i="1" l="1"/>
  <c r="B26" i="1" s="1"/>
  <c r="B38" i="1" s="1"/>
  <c r="H34" i="1" l="1"/>
  <c r="F18" i="1"/>
  <c r="G22" i="1"/>
  <c r="G24" i="1" s="1"/>
  <c r="F22" i="1"/>
  <c r="F24" i="1" s="1"/>
  <c r="E22" i="1"/>
  <c r="E24" i="1" s="1"/>
  <c r="D22" i="1"/>
  <c r="G18" i="1"/>
  <c r="E18" i="1"/>
  <c r="E20" i="1" s="1"/>
  <c r="D18" i="1"/>
  <c r="G14" i="1"/>
  <c r="G16" i="1" s="1"/>
  <c r="F14" i="1"/>
  <c r="F16" i="1" s="1"/>
  <c r="E14" i="1"/>
  <c r="E16" i="1" s="1"/>
  <c r="D14" i="1"/>
  <c r="G7" i="1"/>
  <c r="F7" i="1"/>
  <c r="E7" i="1"/>
  <c r="D7" i="1"/>
  <c r="D9" i="1" l="1"/>
  <c r="F9" i="1"/>
  <c r="G9" i="1"/>
  <c r="E9" i="1"/>
  <c r="H9" i="1" l="1"/>
  <c r="C11" i="1"/>
  <c r="G11" i="1" l="1"/>
  <c r="G12" i="1" s="1"/>
  <c r="F11" i="1"/>
  <c r="F12" i="1" s="1"/>
  <c r="E11" i="1"/>
  <c r="E12" i="1" s="1"/>
  <c r="D11" i="1"/>
  <c r="D12" i="1" s="1"/>
  <c r="D26" i="1" s="1"/>
  <c r="H26" i="1" l="1"/>
  <c r="H38" i="1" s="1"/>
  <c r="H50" i="1" s="1"/>
  <c r="C60" i="1" s="1"/>
  <c r="C73" i="1" s="1"/>
  <c r="H11" i="1"/>
  <c r="H12" i="1" s="1"/>
</calcChain>
</file>

<file path=xl/comments1.xml><?xml version="1.0" encoding="utf-8"?>
<comments xmlns="http://schemas.openxmlformats.org/spreadsheetml/2006/main">
  <authors>
    <author>Wieser Axel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Liquiditätsplanung:</t>
        </r>
        <r>
          <rPr>
            <sz val="9"/>
            <color indexed="81"/>
            <rFont val="Segoe UI"/>
            <family val="2"/>
          </rPr>
          <t xml:space="preserve">
"Normalumsatz </t>
        </r>
        <r>
          <rPr>
            <b/>
            <sz val="9"/>
            <color indexed="81"/>
            <rFont val="Segoe UI"/>
            <family val="2"/>
          </rPr>
          <t>pro Jahr</t>
        </r>
        <r>
          <rPr>
            <sz val="9"/>
            <color indexed="81"/>
            <rFont val="Segoe UI"/>
            <family val="2"/>
          </rPr>
          <t xml:space="preserve">"; ggfs. abgeleitet aus den Werten der Jahre 2018 und 2019. 
Der Geschäftsverlauf 2020 wird dann über die Prognose (in % des Normalumsatzes) modelliert. 
</t>
        </r>
      </text>
    </comment>
    <comment ref="A8" authorId="0" shapeId="0">
      <text>
        <r>
          <rPr>
            <b/>
            <sz val="9"/>
            <color indexed="81"/>
            <rFont val="Segoe UI"/>
            <family val="2"/>
          </rPr>
          <t xml:space="preserve">Abschätzung des Umsatzverlaufs. 
Überlegungen: 
Wieviel Prozent des durchschnittlichen Umsatzes kann noch erreicht werden?
Gibt es saisonale Schwankungen,:
können Umsätze aufgeholt werden, (Nachholeffekte) ?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Segoe UI"/>
            <family val="2"/>
          </rPr>
          <t>Manuelle Erfassung erforderlich. 
Hilfsweise Ermittlung auf Basis der Durchschnittlichen Inanspruchnahme</t>
        </r>
        <r>
          <rPr>
            <sz val="9"/>
            <color indexed="81"/>
            <rFont val="Segoe UI"/>
            <family val="2"/>
          </rPr>
          <t>.</t>
        </r>
      </text>
    </comment>
    <comment ref="A42" authorId="0" shapeId="0">
      <text>
        <r>
          <rPr>
            <b/>
            <sz val="9"/>
            <color indexed="81"/>
            <rFont val="Segoe UI"/>
            <family val="2"/>
          </rPr>
          <t>Liquiditätsplanungl:</t>
        </r>
        <r>
          <rPr>
            <sz val="9"/>
            <color indexed="81"/>
            <rFont val="Segoe UI"/>
            <family val="2"/>
          </rPr>
          <t xml:space="preserve">
Entnahmen: sollten nur die dringend notwendigen Aufwändungen enthalten, die zur Bedienung aller privaten Verbindlichkeiten und der Bestreitung des Lebensunterhalts erforderlich sind!</t>
        </r>
      </text>
    </comment>
  </commentList>
</comments>
</file>

<file path=xl/sharedStrings.xml><?xml version="1.0" encoding="utf-8"?>
<sst xmlns="http://schemas.openxmlformats.org/spreadsheetml/2006/main" count="66" uniqueCount="63">
  <si>
    <t>Kunde:</t>
  </si>
  <si>
    <t>Liquiditätsplanung (Angaben in Euro)</t>
  </si>
  <si>
    <t>(p.a.)</t>
  </si>
  <si>
    <t>Personalkosten</t>
  </si>
  <si>
    <t>Miete</t>
  </si>
  <si>
    <t>Kapitaldienst</t>
  </si>
  <si>
    <t>KK-Zinsaufwand</t>
  </si>
  <si>
    <t>Jahreswerte 2019</t>
  </si>
  <si>
    <t>Materialaufwand</t>
  </si>
  <si>
    <t>Rohertrag</t>
  </si>
  <si>
    <t>Zinsen (Darlehen)</t>
  </si>
  <si>
    <t>Tilgung (Darlehen)</t>
  </si>
  <si>
    <t>sonstiges (z.B. Leasingraten; weitere Kreditgeber)</t>
  </si>
  <si>
    <t>Liquiditätsbedarf</t>
  </si>
  <si>
    <t>geplante Maßnahmen:</t>
  </si>
  <si>
    <t>Mietstundungen</t>
  </si>
  <si>
    <t>Kurzarbeitergeld</t>
  </si>
  <si>
    <t>Freisetzung Mitarbeiter</t>
  </si>
  <si>
    <t>Steuerstundung</t>
  </si>
  <si>
    <t>Stundungen bei Lieferanten</t>
  </si>
  <si>
    <t>Sonstiges</t>
  </si>
  <si>
    <t>Beitrag durch Gesellschafter</t>
  </si>
  <si>
    <t>Reduzierung Geschäftsführergehalt</t>
  </si>
  <si>
    <t>Eigenpakapital- Einschuss</t>
  </si>
  <si>
    <t>Reduzierung Entnahmen</t>
  </si>
  <si>
    <t>sonstige Kosten</t>
  </si>
  <si>
    <t>Liquiditätsbedarf für Entnahmen / Leistungen an Gesellschafter</t>
  </si>
  <si>
    <t>Liquiditätsbedarf aus Forderungsaufbau</t>
  </si>
  <si>
    <t>Einlage des Gesellschafters</t>
  </si>
  <si>
    <t>Musterkunde GmbH</t>
  </si>
  <si>
    <t>Schnellrechner</t>
  </si>
  <si>
    <t>Umsatzerwartung  in €</t>
  </si>
  <si>
    <t>März</t>
  </si>
  <si>
    <t>April</t>
  </si>
  <si>
    <t>Mai</t>
  </si>
  <si>
    <t>Juni</t>
  </si>
  <si>
    <t>Umsatz Vorjahr</t>
  </si>
  <si>
    <t>X</t>
  </si>
  <si>
    <t>Teilergebnis</t>
  </si>
  <si>
    <t>Einsparung Personalkosten</t>
  </si>
  <si>
    <t>künftige Personalkosten</t>
  </si>
  <si>
    <t>Einsparung Miete</t>
  </si>
  <si>
    <t>künftige Miete</t>
  </si>
  <si>
    <t>Einsparung Kosten</t>
  </si>
  <si>
    <t>künftige Kosten</t>
  </si>
  <si>
    <t>künftige Tilgung</t>
  </si>
  <si>
    <t>Liquiditätsbedarf für gekürzte Zahlungsziele</t>
  </si>
  <si>
    <t>Erstattung aus Umsatzsteuerrückforderung</t>
  </si>
  <si>
    <t>Erstattung aus Gewerbesteuerrückforderung</t>
  </si>
  <si>
    <t xml:space="preserve">= Eingabefelder </t>
  </si>
  <si>
    <t>Finanzierungsbedarf</t>
  </si>
  <si>
    <t>Einsparung durch Tilgungsreduzierung</t>
  </si>
  <si>
    <t>Personennummer:</t>
  </si>
  <si>
    <t xml:space="preserve">Bitte planen Sie hier, welchen Anteil Ihres bisherigen durchschnittlichen Monats-Umsatzes Sie erreichen können: </t>
  </si>
  <si>
    <t>Prognose 30.06.2020</t>
  </si>
  <si>
    <t>Liquiditätsbedarf im Betrachtungszeitraum</t>
  </si>
  <si>
    <t>Kontostand am 01.03.2020</t>
  </si>
  <si>
    <t>Vorhandene Kreditlinie</t>
  </si>
  <si>
    <t>freie Kreditlinie</t>
  </si>
  <si>
    <t>Beitrag aus freier Linie</t>
  </si>
  <si>
    <t xml:space="preserve"> = ermittelte Werte</t>
  </si>
  <si>
    <t>Aktueller zusätzlicher Liquiditätsbedarf</t>
  </si>
  <si>
    <t>Sonstiger Liquiditätsbedarf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</si>
</sst>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theme="4" tint="0.79998168889431442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9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8"/>
      <name val="Arial"/>
      <family val="2"/>
    </font>
    <font>
      <b/>
      <sz val="14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6" fillId="2" borderId="0" xfId="0" quotePrefix="1" applyFont="1" applyFill="1" applyAlignment="1"/>
    <xf numFmtId="0" fontId="0" fillId="2" borderId="0" xfId="0" applyFill="1"/>
    <xf numFmtId="0" fontId="0" fillId="0" borderId="0" xfId="0" applyFill="1"/>
    <xf numFmtId="0" fontId="0" fillId="3" borderId="2" xfId="0" applyFill="1" applyBorder="1" applyAlignment="1"/>
    <xf numFmtId="0" fontId="0" fillId="3" borderId="3" xfId="0" applyFill="1" applyBorder="1" applyAlignment="1"/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0" fillId="3" borderId="5" xfId="0" applyFill="1" applyBorder="1"/>
    <xf numFmtId="164" fontId="4" fillId="2" borderId="5" xfId="1" applyNumberFormat="1" applyFont="1" applyFill="1" applyBorder="1" applyProtection="1">
      <protection locked="0"/>
    </xf>
    <xf numFmtId="164" fontId="9" fillId="3" borderId="5" xfId="1" applyNumberFormat="1" applyFont="1" applyFill="1" applyBorder="1" applyProtection="1"/>
    <xf numFmtId="164" fontId="4" fillId="3" borderId="5" xfId="0" applyNumberFormat="1" applyFont="1" applyFill="1" applyBorder="1"/>
    <xf numFmtId="0" fontId="0" fillId="3" borderId="5" xfId="0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indent="1"/>
    </xf>
    <xf numFmtId="0" fontId="0" fillId="3" borderId="5" xfId="0" applyFill="1" applyBorder="1" applyAlignment="1" applyProtection="1">
      <alignment horizontal="left" indent="1"/>
    </xf>
    <xf numFmtId="0" fontId="7" fillId="3" borderId="5" xfId="0" applyFont="1" applyFill="1" applyBorder="1" applyAlignment="1" applyProtection="1">
      <alignment horizontal="left" indent="1"/>
    </xf>
    <xf numFmtId="0" fontId="4" fillId="3" borderId="5" xfId="0" applyFont="1" applyFill="1" applyBorder="1" applyAlignment="1" applyProtection="1">
      <alignment horizontal="left" indent="1"/>
    </xf>
    <xf numFmtId="0" fontId="4" fillId="3" borderId="5" xfId="0" applyFont="1" applyFill="1" applyBorder="1" applyProtection="1"/>
    <xf numFmtId="0" fontId="4" fillId="3" borderId="5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wrapText="1" indent="1"/>
    </xf>
    <xf numFmtId="0" fontId="0" fillId="3" borderId="4" xfId="0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vertical="center"/>
    </xf>
    <xf numFmtId="4" fontId="8" fillId="2" borderId="0" xfId="0" applyNumberFormat="1" applyFont="1" applyFill="1" applyAlignment="1" applyProtection="1">
      <alignment horizontal="left" vertical="center"/>
      <protection locked="0"/>
    </xf>
    <xf numFmtId="17" fontId="4" fillId="3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18" fillId="5" borderId="8" xfId="0" applyFont="1" applyFill="1" applyBorder="1" applyAlignment="1">
      <alignment horizontal="left"/>
    </xf>
    <xf numFmtId="0" fontId="17" fillId="3" borderId="5" xfId="0" applyFont="1" applyFill="1" applyBorder="1"/>
    <xf numFmtId="9" fontId="19" fillId="2" borderId="5" xfId="2" applyNumberFormat="1" applyFont="1" applyFill="1" applyBorder="1" applyAlignment="1" applyProtection="1">
      <alignment horizontal="left" indent="2"/>
      <protection locked="0"/>
    </xf>
    <xf numFmtId="0" fontId="21" fillId="3" borderId="5" xfId="0" applyFont="1" applyFill="1" applyBorder="1"/>
    <xf numFmtId="0" fontId="17" fillId="0" borderId="0" xfId="0" applyFont="1"/>
    <xf numFmtId="0" fontId="22" fillId="3" borderId="5" xfId="0" applyFont="1" applyFill="1" applyBorder="1" applyAlignment="1" applyProtection="1">
      <alignment horizontal="center"/>
    </xf>
    <xf numFmtId="0" fontId="23" fillId="3" borderId="5" xfId="0" applyFont="1" applyFill="1" applyBorder="1" applyAlignment="1" applyProtection="1">
      <alignment horizontal="center"/>
    </xf>
    <xf numFmtId="0" fontId="24" fillId="3" borderId="5" xfId="0" applyFont="1" applyFill="1" applyBorder="1" applyAlignment="1" applyProtection="1">
      <alignment horizontal="center"/>
    </xf>
    <xf numFmtId="0" fontId="25" fillId="3" borderId="5" xfId="0" applyFont="1" applyFill="1" applyBorder="1" applyAlignment="1" applyProtection="1">
      <alignment horizontal="center"/>
    </xf>
    <xf numFmtId="0" fontId="26" fillId="3" borderId="5" xfId="0" applyFont="1" applyFill="1" applyBorder="1" applyAlignment="1">
      <alignment horizontal="left" wrapText="1" indent="1"/>
    </xf>
    <xf numFmtId="3" fontId="0" fillId="3" borderId="5" xfId="0" applyNumberFormat="1" applyFill="1" applyBorder="1" applyAlignment="1">
      <alignment vertical="center"/>
    </xf>
    <xf numFmtId="3" fontId="4" fillId="3" borderId="5" xfId="0" applyNumberFormat="1" applyFont="1" applyFill="1" applyBorder="1" applyAlignment="1" applyProtection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5" xfId="0" applyNumberFormat="1" applyFont="1" applyFill="1" applyBorder="1"/>
    <xf numFmtId="3" fontId="0" fillId="0" borderId="0" xfId="0" applyNumberFormat="1"/>
    <xf numFmtId="3" fontId="16" fillId="3" borderId="4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/>
    <xf numFmtId="3" fontId="4" fillId="2" borderId="5" xfId="1" applyNumberFormat="1" applyFont="1" applyFill="1" applyBorder="1" applyProtection="1">
      <protection locked="0"/>
    </xf>
    <xf numFmtId="3" fontId="0" fillId="4" borderId="5" xfId="0" applyNumberFormat="1" applyFill="1" applyBorder="1" applyProtection="1">
      <protection locked="0"/>
    </xf>
    <xf numFmtId="3" fontId="2" fillId="4" borderId="5" xfId="0" applyNumberFormat="1" applyFont="1" applyFill="1" applyBorder="1" applyProtection="1">
      <protection locked="0"/>
    </xf>
    <xf numFmtId="3" fontId="4" fillId="3" borderId="5" xfId="1" applyNumberFormat="1" applyFont="1" applyFill="1" applyBorder="1"/>
    <xf numFmtId="3" fontId="4" fillId="3" borderId="1" xfId="1" applyNumberFormat="1" applyFont="1" applyFill="1" applyBorder="1"/>
    <xf numFmtId="3" fontId="4" fillId="3" borderId="2" xfId="1" applyNumberFormat="1" applyFont="1" applyFill="1" applyBorder="1"/>
    <xf numFmtId="3" fontId="0" fillId="3" borderId="1" xfId="1" applyNumberFormat="1" applyFont="1" applyFill="1" applyBorder="1"/>
    <xf numFmtId="3" fontId="11" fillId="3" borderId="5" xfId="1" applyNumberFormat="1" applyFont="1" applyFill="1" applyBorder="1"/>
    <xf numFmtId="3" fontId="7" fillId="2" borderId="5" xfId="1" applyNumberFormat="1" applyFont="1" applyFill="1" applyBorder="1" applyProtection="1">
      <protection locked="0"/>
    </xf>
    <xf numFmtId="3" fontId="6" fillId="3" borderId="5" xfId="0" applyNumberFormat="1" applyFont="1" applyFill="1" applyBorder="1"/>
    <xf numFmtId="3" fontId="0" fillId="4" borderId="5" xfId="1" applyNumberFormat="1" applyFont="1" applyFill="1" applyBorder="1" applyProtection="1">
      <protection locked="0"/>
    </xf>
    <xf numFmtId="3" fontId="27" fillId="3" borderId="5" xfId="0" applyNumberFormat="1" applyFont="1" applyFill="1" applyBorder="1"/>
    <xf numFmtId="3" fontId="4" fillId="3" borderId="5" xfId="1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 applyProtection="1">
      <alignment horizontal="center" vertical="center"/>
    </xf>
    <xf numFmtId="3" fontId="4" fillId="2" borderId="5" xfId="1" applyNumberFormat="1" applyFont="1" applyFill="1" applyBorder="1" applyAlignment="1" applyProtection="1">
      <alignment vertical="center"/>
      <protection locked="0"/>
    </xf>
    <xf numFmtId="3" fontId="7" fillId="3" borderId="5" xfId="1" applyNumberFormat="1" applyFont="1" applyFill="1" applyBorder="1" applyAlignment="1" applyProtection="1"/>
    <xf numFmtId="3" fontId="0" fillId="2" borderId="5" xfId="0" applyNumberFormat="1" applyFill="1" applyBorder="1" applyProtection="1">
      <protection locked="0"/>
    </xf>
    <xf numFmtId="3" fontId="0" fillId="3" borderId="5" xfId="1" applyNumberFormat="1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6" fillId="3" borderId="5" xfId="0" applyNumberFormat="1" applyFont="1" applyFill="1" applyBorder="1" applyAlignment="1">
      <alignment horizontal="right" wrapText="1"/>
    </xf>
    <xf numFmtId="4" fontId="6" fillId="3" borderId="5" xfId="0" applyNumberFormat="1" applyFont="1" applyFill="1" applyBorder="1" applyAlignment="1">
      <alignment horizontal="right"/>
    </xf>
    <xf numFmtId="3" fontId="6" fillId="2" borderId="5" xfId="1" applyNumberFormat="1" applyFont="1" applyFill="1" applyBorder="1" applyAlignment="1" applyProtection="1">
      <alignment horizontal="right"/>
      <protection locked="0"/>
    </xf>
    <xf numFmtId="4" fontId="20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 applyProtection="1">
      <alignment horizontal="right"/>
    </xf>
    <xf numFmtId="3" fontId="15" fillId="3" borderId="5" xfId="0" applyNumberFormat="1" applyFont="1" applyFill="1" applyBorder="1" applyAlignment="1" applyProtection="1">
      <alignment horizontal="right"/>
    </xf>
    <xf numFmtId="3" fontId="6" fillId="3" borderId="5" xfId="1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 applyProtection="1">
      <alignment horizontal="right" vertical="center"/>
    </xf>
    <xf numFmtId="3" fontId="6" fillId="3" borderId="5" xfId="1" applyNumberFormat="1" applyFont="1" applyFill="1" applyBorder="1" applyAlignment="1">
      <alignment horizontal="right" vertical="center"/>
    </xf>
    <xf numFmtId="3" fontId="15" fillId="3" borderId="5" xfId="0" applyNumberFormat="1" applyFont="1" applyFill="1" applyBorder="1" applyAlignment="1" applyProtection="1">
      <alignment horizontal="right" vertical="center"/>
    </xf>
    <xf numFmtId="3" fontId="15" fillId="3" borderId="5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8" fillId="6" borderId="5" xfId="0" applyFont="1" applyFill="1" applyBorder="1" applyAlignment="1" applyProtection="1">
      <alignment vertical="center"/>
    </xf>
    <xf numFmtId="3" fontId="28" fillId="6" borderId="5" xfId="1" applyNumberFormat="1" applyFont="1" applyFill="1" applyBorder="1" applyAlignment="1">
      <alignment horizontal="right" vertical="center"/>
    </xf>
    <xf numFmtId="3" fontId="28" fillId="6" borderId="5" xfId="1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horizontal="center" vertical="center"/>
    </xf>
    <xf numFmtId="3" fontId="0" fillId="3" borderId="10" xfId="0" applyNumberFormat="1" applyFill="1" applyBorder="1"/>
    <xf numFmtId="3" fontId="6" fillId="3" borderId="4" xfId="0" applyNumberFormat="1" applyFont="1" applyFill="1" applyBorder="1" applyAlignment="1">
      <alignment vertical="center"/>
    </xf>
    <xf numFmtId="0" fontId="7" fillId="4" borderId="0" xfId="0" quotePrefix="1" applyFont="1" applyFill="1" applyAlignment="1">
      <alignment horizontal="left" vertical="top" wrapText="1"/>
    </xf>
    <xf numFmtId="0" fontId="30" fillId="3" borderId="2" xfId="0" applyFont="1" applyFill="1" applyBorder="1" applyAlignment="1"/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1" fillId="3" borderId="5" xfId="0" applyFont="1" applyFill="1" applyBorder="1" applyAlignment="1" applyProtection="1">
      <alignment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32" fillId="3" borderId="5" xfId="0" applyFont="1" applyFill="1" applyBorder="1" applyAlignment="1">
      <alignment horizontal="left" vertical="center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33" fillId="0" borderId="7" xfId="0" applyFont="1" applyBorder="1"/>
    <xf numFmtId="0" fontId="33" fillId="0" borderId="0" xfId="0" applyFont="1" applyBorder="1"/>
    <xf numFmtId="0" fontId="18" fillId="0" borderId="0" xfId="0" applyFont="1" applyFill="1" applyBorder="1"/>
    <xf numFmtId="0" fontId="33" fillId="0" borderId="9" xfId="0" applyFont="1" applyBorder="1"/>
    <xf numFmtId="0" fontId="34" fillId="0" borderId="0" xfId="0" applyFont="1" applyFill="1" applyBorder="1"/>
    <xf numFmtId="0" fontId="33" fillId="0" borderId="7" xfId="0" applyFont="1" applyFill="1" applyBorder="1"/>
    <xf numFmtId="3" fontId="35" fillId="3" borderId="5" xfId="0" applyNumberFormat="1" applyFont="1" applyFill="1" applyBorder="1" applyAlignment="1" applyProtection="1">
      <alignment horizontal="center"/>
    </xf>
    <xf numFmtId="3" fontId="35" fillId="3" borderId="5" xfId="0" applyNumberFormat="1" applyFont="1" applyFill="1" applyBorder="1"/>
    <xf numFmtId="3" fontId="35" fillId="3" borderId="5" xfId="0" applyNumberFormat="1" applyFont="1" applyFill="1" applyBorder="1" applyAlignment="1" applyProtection="1">
      <alignment horizontal="center" vertical="center"/>
    </xf>
    <xf numFmtId="3" fontId="36" fillId="3" borderId="1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29" fillId="7" borderId="0" xfId="0" applyFont="1" applyFill="1"/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37" fillId="0" borderId="13" xfId="0" applyFont="1" applyBorder="1" applyAlignment="1"/>
    <xf numFmtId="164" fontId="36" fillId="0" borderId="8" xfId="0" applyNumberFormat="1" applyFont="1" applyBorder="1" applyAlignment="1">
      <alignment horizontal="center"/>
    </xf>
    <xf numFmtId="0" fontId="37" fillId="0" borderId="12" xfId="0" applyFont="1" applyBorder="1" applyAlignment="1"/>
    <xf numFmtId="3" fontId="2" fillId="0" borderId="8" xfId="0" applyNumberFormat="1" applyFont="1" applyBorder="1" applyAlignment="1">
      <alignment horizontal="center"/>
    </xf>
    <xf numFmtId="0" fontId="0" fillId="0" borderId="12" xfId="0" applyBorder="1" applyAlignment="1"/>
    <xf numFmtId="3" fontId="38" fillId="0" borderId="8" xfId="0" applyNumberFormat="1" applyFont="1" applyBorder="1" applyAlignment="1">
      <alignment horizontal="center"/>
    </xf>
    <xf numFmtId="0" fontId="38" fillId="0" borderId="12" xfId="0" applyFont="1" applyBorder="1" applyAlignment="1"/>
    <xf numFmtId="3" fontId="10" fillId="4" borderId="2" xfId="0" applyNumberFormat="1" applyFont="1" applyFill="1" applyBorder="1" applyAlignment="1">
      <alignment horizontal="left"/>
    </xf>
    <xf numFmtId="164" fontId="36" fillId="0" borderId="0" xfId="0" applyNumberFormat="1" applyFont="1" applyAlignment="1"/>
    <xf numFmtId="0" fontId="37" fillId="0" borderId="0" xfId="0" applyFont="1" applyAlignment="1"/>
  </cellXfs>
  <cellStyles count="3">
    <cellStyle name="Komma" xfId="1" builtinId="3"/>
    <cellStyle name="Prozent" xfId="2" builtinId="5"/>
    <cellStyle name="Standard" xfId="0" builtinId="0"/>
  </cellStyles>
  <dxfs count="4"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zoomScaleNormal="100" workbookViewId="0">
      <selection activeCell="A75" sqref="A75"/>
    </sheetView>
  </sheetViews>
  <sheetFormatPr baseColWidth="10" defaultRowHeight="15" x14ac:dyDescent="0.25"/>
  <cols>
    <col min="1" max="1" width="37.85546875" customWidth="1"/>
    <col min="2" max="2" width="12.7109375" style="69" customWidth="1"/>
    <col min="3" max="3" width="4.5703125" customWidth="1"/>
    <col min="4" max="4" width="11.140625" customWidth="1"/>
    <col min="5" max="5" width="11.7109375" customWidth="1"/>
    <col min="7" max="7" width="11.28515625" customWidth="1"/>
    <col min="8" max="8" width="12.42578125" customWidth="1"/>
  </cols>
  <sheetData>
    <row r="1" spans="1:8" ht="15.75" x14ac:dyDescent="0.25">
      <c r="A1" s="25" t="s">
        <v>0</v>
      </c>
      <c r="B1" s="29" t="s">
        <v>29</v>
      </c>
      <c r="C1" s="26"/>
      <c r="F1" s="120" t="s">
        <v>52</v>
      </c>
      <c r="G1" s="120"/>
    </row>
    <row r="2" spans="1:8" x14ac:dyDescent="0.25">
      <c r="H2" s="2"/>
    </row>
    <row r="3" spans="1:8" x14ac:dyDescent="0.25">
      <c r="A3" t="s">
        <v>30</v>
      </c>
      <c r="D3" s="1" t="s">
        <v>49</v>
      </c>
      <c r="E3" s="3"/>
      <c r="F3" s="125" t="s">
        <v>60</v>
      </c>
      <c r="G3" s="125"/>
      <c r="H3" s="97"/>
    </row>
    <row r="4" spans="1:8" ht="18.75" x14ac:dyDescent="0.3">
      <c r="A4" s="121" t="s">
        <v>1</v>
      </c>
      <c r="B4" s="122"/>
      <c r="C4" s="28"/>
      <c r="D4" s="4"/>
      <c r="E4" s="4"/>
      <c r="F4" s="4"/>
      <c r="G4" s="98">
        <v>2020</v>
      </c>
      <c r="H4" s="5"/>
    </row>
    <row r="5" spans="1:8" ht="26.25" x14ac:dyDescent="0.25">
      <c r="A5" s="123"/>
      <c r="B5" s="70" t="s">
        <v>7</v>
      </c>
      <c r="C5" s="27"/>
      <c r="D5" s="30" t="s">
        <v>32</v>
      </c>
      <c r="E5" s="30" t="s">
        <v>33</v>
      </c>
      <c r="F5" s="30" t="s">
        <v>34</v>
      </c>
      <c r="G5" s="30" t="s">
        <v>35</v>
      </c>
      <c r="H5" s="99" t="s">
        <v>54</v>
      </c>
    </row>
    <row r="6" spans="1:8" x14ac:dyDescent="0.25">
      <c r="A6" s="124"/>
      <c r="B6" s="71" t="s">
        <v>2</v>
      </c>
      <c r="C6" s="6"/>
      <c r="D6" s="8"/>
      <c r="E6" s="8"/>
      <c r="F6" s="8"/>
      <c r="G6" s="8"/>
      <c r="H6" s="7"/>
    </row>
    <row r="7" spans="1:8" x14ac:dyDescent="0.25">
      <c r="A7" s="21" t="s">
        <v>36</v>
      </c>
      <c r="B7" s="72">
        <v>2400000</v>
      </c>
      <c r="C7" s="9"/>
      <c r="D7" s="10">
        <f t="shared" ref="D7:G7" si="0">$B$7/12</f>
        <v>200000</v>
      </c>
      <c r="E7" s="10">
        <f t="shared" si="0"/>
        <v>200000</v>
      </c>
      <c r="F7" s="10">
        <f t="shared" si="0"/>
        <v>200000</v>
      </c>
      <c r="G7" s="10">
        <f t="shared" si="0"/>
        <v>200000</v>
      </c>
      <c r="H7" s="11"/>
    </row>
    <row r="8" spans="1:8" s="37" customFormat="1" ht="63.75" customHeight="1" x14ac:dyDescent="0.3">
      <c r="A8" s="42" t="s">
        <v>53</v>
      </c>
      <c r="B8" s="73"/>
      <c r="C8" s="34"/>
      <c r="D8" s="35">
        <v>0.6</v>
      </c>
      <c r="E8" s="35">
        <v>0.3</v>
      </c>
      <c r="F8" s="35">
        <v>0.3</v>
      </c>
      <c r="G8" s="35">
        <v>0.5</v>
      </c>
      <c r="H8" s="36"/>
    </row>
    <row r="9" spans="1:8" x14ac:dyDescent="0.25">
      <c r="A9" s="12" t="s">
        <v>31</v>
      </c>
      <c r="B9" s="74"/>
      <c r="C9" s="43"/>
      <c r="D9" s="44">
        <f t="shared" ref="D9:G9" si="1">D7*D8</f>
        <v>120000</v>
      </c>
      <c r="E9" s="44">
        <f t="shared" si="1"/>
        <v>60000</v>
      </c>
      <c r="F9" s="44">
        <f t="shared" si="1"/>
        <v>60000</v>
      </c>
      <c r="G9" s="44">
        <f t="shared" si="1"/>
        <v>100000</v>
      </c>
      <c r="H9" s="45">
        <f>SUM(D9:G9)</f>
        <v>340000</v>
      </c>
    </row>
    <row r="10" spans="1:8" x14ac:dyDescent="0.25">
      <c r="A10" s="23"/>
      <c r="B10" s="74"/>
      <c r="C10" s="43"/>
      <c r="D10" s="44"/>
      <c r="E10" s="44"/>
      <c r="F10" s="44"/>
      <c r="G10" s="44"/>
      <c r="H10" s="45"/>
    </row>
    <row r="11" spans="1:8" x14ac:dyDescent="0.25">
      <c r="A11" s="22" t="s">
        <v>8</v>
      </c>
      <c r="B11" s="74">
        <v>1600000</v>
      </c>
      <c r="C11" s="43">
        <f>PRODUCT(B11)/B7*100</f>
        <v>66.666666666666657</v>
      </c>
      <c r="D11" s="44">
        <f>PRODUCT(D9,C11)/100</f>
        <v>79999.999999999985</v>
      </c>
      <c r="E11" s="44">
        <f>PRODUCT(E9,C11)/100</f>
        <v>39999.999999999993</v>
      </c>
      <c r="F11" s="44">
        <f>PRODUCT(F9,C11)/100</f>
        <v>39999.999999999993</v>
      </c>
      <c r="G11" s="44">
        <f>PRODUCT(G9,C11)/100</f>
        <v>66666.666666666657</v>
      </c>
      <c r="H11" s="46">
        <f>SUM(D11:G11)</f>
        <v>226666.66666666663</v>
      </c>
    </row>
    <row r="12" spans="1:8" x14ac:dyDescent="0.25">
      <c r="A12" s="23" t="s">
        <v>9</v>
      </c>
      <c r="B12" s="75">
        <f>SUM(B7)-B11</f>
        <v>800000</v>
      </c>
      <c r="C12" s="47"/>
      <c r="D12" s="48">
        <f>SUM(D9)-D11</f>
        <v>40000.000000000015</v>
      </c>
      <c r="E12" s="48">
        <f t="shared" ref="E12:G12" si="2">SUM(E9)-E11</f>
        <v>20000.000000000007</v>
      </c>
      <c r="F12" s="48">
        <f t="shared" si="2"/>
        <v>20000.000000000007</v>
      </c>
      <c r="G12" s="48">
        <f t="shared" si="2"/>
        <v>33333.333333333343</v>
      </c>
      <c r="H12" s="45">
        <f>SUM(H9)-H11</f>
        <v>113333.33333333337</v>
      </c>
    </row>
    <row r="13" spans="1:8" x14ac:dyDescent="0.25">
      <c r="A13" s="13"/>
      <c r="B13" s="76"/>
      <c r="C13" s="49"/>
      <c r="D13" s="49"/>
      <c r="E13" s="49"/>
      <c r="F13" s="49"/>
      <c r="G13" s="49"/>
      <c r="H13" s="46"/>
    </row>
    <row r="14" spans="1:8" x14ac:dyDescent="0.25">
      <c r="A14" s="14" t="s">
        <v>3</v>
      </c>
      <c r="B14" s="77">
        <v>400000</v>
      </c>
      <c r="C14" s="50"/>
      <c r="D14" s="51">
        <f t="shared" ref="D14:G14" si="3">$B$14/12</f>
        <v>33333.333333333336</v>
      </c>
      <c r="E14" s="51">
        <f t="shared" si="3"/>
        <v>33333.333333333336</v>
      </c>
      <c r="F14" s="51">
        <f t="shared" si="3"/>
        <v>33333.333333333336</v>
      </c>
      <c r="G14" s="51">
        <f t="shared" si="3"/>
        <v>33333.333333333336</v>
      </c>
      <c r="H14" s="46"/>
    </row>
    <row r="15" spans="1:8" x14ac:dyDescent="0.25">
      <c r="A15" s="39" t="s">
        <v>39</v>
      </c>
      <c r="B15" s="77"/>
      <c r="C15" s="50"/>
      <c r="D15" s="51"/>
      <c r="E15" s="52">
        <v>5000</v>
      </c>
      <c r="F15" s="52">
        <v>10000</v>
      </c>
      <c r="G15" s="52">
        <v>10000</v>
      </c>
      <c r="H15" s="46"/>
    </row>
    <row r="16" spans="1:8" x14ac:dyDescent="0.25">
      <c r="A16" s="41" t="s">
        <v>40</v>
      </c>
      <c r="B16" s="77"/>
      <c r="C16" s="50"/>
      <c r="D16" s="51"/>
      <c r="E16" s="51">
        <f>SUM(E14)-E15</f>
        <v>28333.333333333336</v>
      </c>
      <c r="F16" s="51">
        <f t="shared" ref="F16:G16" si="4">SUM(F14)-F15</f>
        <v>23333.333333333336</v>
      </c>
      <c r="G16" s="51">
        <f t="shared" si="4"/>
        <v>23333.333333333336</v>
      </c>
      <c r="H16" s="46"/>
    </row>
    <row r="17" spans="1:8" x14ac:dyDescent="0.25">
      <c r="A17" s="14"/>
      <c r="B17" s="77"/>
      <c r="C17" s="50"/>
      <c r="D17" s="51"/>
      <c r="E17" s="51"/>
      <c r="F17" s="51"/>
      <c r="G17" s="51"/>
      <c r="H17" s="46"/>
    </row>
    <row r="18" spans="1:8" x14ac:dyDescent="0.25">
      <c r="A18" s="14" t="s">
        <v>4</v>
      </c>
      <c r="B18" s="77">
        <v>120000</v>
      </c>
      <c r="C18" s="50"/>
      <c r="D18" s="51">
        <f t="shared" ref="D18:G18" si="5">$B$18/12</f>
        <v>10000</v>
      </c>
      <c r="E18" s="51">
        <f t="shared" si="5"/>
        <v>10000</v>
      </c>
      <c r="F18" s="51">
        <f t="shared" si="5"/>
        <v>10000</v>
      </c>
      <c r="G18" s="51">
        <f t="shared" si="5"/>
        <v>10000</v>
      </c>
      <c r="H18" s="46"/>
    </row>
    <row r="19" spans="1:8" x14ac:dyDescent="0.25">
      <c r="A19" s="39" t="s">
        <v>41</v>
      </c>
      <c r="B19" s="77"/>
      <c r="C19" s="50"/>
      <c r="D19" s="51"/>
      <c r="E19" s="52">
        <v>3000</v>
      </c>
      <c r="F19" s="52">
        <v>3000</v>
      </c>
      <c r="G19" s="52">
        <v>3000</v>
      </c>
      <c r="H19" s="46"/>
    </row>
    <row r="20" spans="1:8" x14ac:dyDescent="0.25">
      <c r="A20" s="41" t="s">
        <v>42</v>
      </c>
      <c r="B20" s="77"/>
      <c r="C20" s="50"/>
      <c r="D20" s="51"/>
      <c r="E20" s="51">
        <f>SUM(E18)-E19</f>
        <v>7000</v>
      </c>
      <c r="F20" s="51">
        <v>7000</v>
      </c>
      <c r="G20" s="51">
        <v>7000</v>
      </c>
      <c r="H20" s="46"/>
    </row>
    <row r="21" spans="1:8" x14ac:dyDescent="0.25">
      <c r="A21" s="14"/>
      <c r="B21" s="77"/>
      <c r="C21" s="50"/>
      <c r="D21" s="51"/>
      <c r="E21" s="51"/>
      <c r="F21" s="51"/>
      <c r="G21" s="51"/>
      <c r="H21" s="46"/>
    </row>
    <row r="22" spans="1:8" x14ac:dyDescent="0.25">
      <c r="A22" s="15" t="s">
        <v>25</v>
      </c>
      <c r="B22" s="78">
        <v>120000</v>
      </c>
      <c r="C22" s="50"/>
      <c r="D22" s="51">
        <f t="shared" ref="D22:G22" si="6">$B$22/12</f>
        <v>10000</v>
      </c>
      <c r="E22" s="51">
        <f t="shared" si="6"/>
        <v>10000</v>
      </c>
      <c r="F22" s="51">
        <f t="shared" si="6"/>
        <v>10000</v>
      </c>
      <c r="G22" s="51">
        <f t="shared" si="6"/>
        <v>10000</v>
      </c>
      <c r="H22" s="46"/>
    </row>
    <row r="23" spans="1:8" x14ac:dyDescent="0.25">
      <c r="A23" s="40" t="s">
        <v>43</v>
      </c>
      <c r="B23" s="78"/>
      <c r="C23" s="50"/>
      <c r="D23" s="51"/>
      <c r="E23" s="52">
        <v>1000</v>
      </c>
      <c r="F23" s="52">
        <v>1000</v>
      </c>
      <c r="G23" s="52">
        <v>1000</v>
      </c>
      <c r="H23" s="46"/>
    </row>
    <row r="24" spans="1:8" x14ac:dyDescent="0.25">
      <c r="A24" s="38" t="s">
        <v>44</v>
      </c>
      <c r="B24" s="78"/>
      <c r="C24" s="50"/>
      <c r="D24" s="51"/>
      <c r="E24" s="51">
        <f>SUM(E22)-E23</f>
        <v>9000</v>
      </c>
      <c r="F24" s="51">
        <f t="shared" ref="F24:G24" si="7">SUM(F22)-F23</f>
        <v>9000</v>
      </c>
      <c r="G24" s="51">
        <f t="shared" si="7"/>
        <v>9000</v>
      </c>
      <c r="H24" s="46"/>
    </row>
    <row r="25" spans="1:8" x14ac:dyDescent="0.25">
      <c r="A25" s="17"/>
      <c r="B25" s="79"/>
      <c r="C25" s="53"/>
      <c r="D25" s="53"/>
      <c r="E25" s="53"/>
      <c r="F25" s="53"/>
      <c r="G25" s="53"/>
      <c r="H25" s="46"/>
    </row>
    <row r="26" spans="1:8" x14ac:dyDescent="0.25">
      <c r="A26" s="17" t="s">
        <v>38</v>
      </c>
      <c r="B26" s="80">
        <f>SUM(B12)-B14-B18-B22</f>
        <v>160000</v>
      </c>
      <c r="C26" s="53"/>
      <c r="D26" s="113">
        <f>SUM(D12)-D14-D18-D22</f>
        <v>-13333.333333333321</v>
      </c>
      <c r="E26" s="113">
        <f>SUM(E12)-E16-E20-E24</f>
        <v>-24333.333333333328</v>
      </c>
      <c r="F26" s="113">
        <f>SUM(F12)-F16-F20-F24</f>
        <v>-19333.333333333328</v>
      </c>
      <c r="G26" s="113">
        <f>SUM(G12)-G16-G20-G24</f>
        <v>-5999.9999999999927</v>
      </c>
      <c r="H26" s="46">
        <f>SUM(D26:G26)</f>
        <v>-62999.999999999971</v>
      </c>
    </row>
    <row r="27" spans="1:8" x14ac:dyDescent="0.25">
      <c r="A27" s="17"/>
      <c r="B27" s="79"/>
      <c r="C27" s="54"/>
      <c r="D27" s="55"/>
      <c r="E27" s="55"/>
      <c r="F27" s="55"/>
      <c r="G27" s="55"/>
      <c r="H27" s="46"/>
    </row>
    <row r="28" spans="1:8" x14ac:dyDescent="0.25">
      <c r="A28" s="16" t="s">
        <v>5</v>
      </c>
      <c r="B28" s="81"/>
      <c r="C28" s="56"/>
      <c r="D28" s="132"/>
      <c r="E28" s="132"/>
      <c r="F28" s="132"/>
      <c r="G28" s="132"/>
      <c r="H28" s="46"/>
    </row>
    <row r="29" spans="1:8" x14ac:dyDescent="0.25">
      <c r="A29" s="15" t="s">
        <v>6</v>
      </c>
      <c r="B29" s="78">
        <v>30000</v>
      </c>
      <c r="C29" s="57"/>
      <c r="D29" s="58"/>
      <c r="E29" s="58"/>
      <c r="F29" s="58"/>
      <c r="G29" s="58"/>
      <c r="H29" s="114">
        <f>SUM(B29)*4/12</f>
        <v>10000</v>
      </c>
    </row>
    <row r="30" spans="1:8" x14ac:dyDescent="0.25">
      <c r="A30" s="15" t="s">
        <v>10</v>
      </c>
      <c r="B30" s="78">
        <v>20000</v>
      </c>
      <c r="C30" s="49"/>
      <c r="D30" s="60"/>
      <c r="E30" s="60"/>
      <c r="F30" s="60"/>
      <c r="G30" s="60"/>
      <c r="H30" s="114">
        <f>SUM(B30)*4/12</f>
        <v>6666.666666666667</v>
      </c>
    </row>
    <row r="31" spans="1:8" x14ac:dyDescent="0.25">
      <c r="A31" s="15"/>
      <c r="B31" s="78"/>
      <c r="C31" s="49"/>
      <c r="D31" s="60"/>
      <c r="E31" s="60"/>
      <c r="F31" s="60"/>
      <c r="G31" s="60"/>
      <c r="H31" s="59"/>
    </row>
    <row r="32" spans="1:8" x14ac:dyDescent="0.25">
      <c r="A32" s="15" t="s">
        <v>11</v>
      </c>
      <c r="B32" s="78">
        <v>50000</v>
      </c>
      <c r="C32" s="49"/>
      <c r="D32" s="60"/>
      <c r="E32" s="60"/>
      <c r="F32" s="60"/>
      <c r="G32" s="60"/>
      <c r="H32" s="114">
        <f>SUM(B32)*4/12</f>
        <v>16666.666666666668</v>
      </c>
    </row>
    <row r="33" spans="1:8" x14ac:dyDescent="0.25">
      <c r="A33" s="40" t="s">
        <v>51</v>
      </c>
      <c r="B33" s="78"/>
      <c r="C33" s="49"/>
      <c r="D33" s="60"/>
      <c r="E33" s="60"/>
      <c r="F33" s="60"/>
      <c r="G33" s="60"/>
      <c r="H33" s="61">
        <v>10000</v>
      </c>
    </row>
    <row r="34" spans="1:8" x14ac:dyDescent="0.25">
      <c r="A34" s="38" t="s">
        <v>45</v>
      </c>
      <c r="B34" s="78"/>
      <c r="C34" s="49"/>
      <c r="D34" s="60"/>
      <c r="E34" s="60"/>
      <c r="F34" s="60"/>
      <c r="G34" s="60"/>
      <c r="H34" s="114">
        <f>SUM(H32)-H33</f>
        <v>6666.6666666666679</v>
      </c>
    </row>
    <row r="35" spans="1:8" x14ac:dyDescent="0.25">
      <c r="A35" s="15"/>
      <c r="B35" s="78"/>
      <c r="C35" s="49"/>
      <c r="D35" s="60"/>
      <c r="E35" s="60"/>
      <c r="F35" s="60"/>
      <c r="G35" s="60"/>
      <c r="H35" s="59"/>
    </row>
    <row r="36" spans="1:8" x14ac:dyDescent="0.25">
      <c r="A36" s="15" t="s">
        <v>12</v>
      </c>
      <c r="B36" s="72"/>
      <c r="C36" s="50"/>
      <c r="D36" s="51"/>
      <c r="E36" s="51"/>
      <c r="F36" s="51"/>
      <c r="G36" s="51"/>
      <c r="H36" s="59">
        <v>0</v>
      </c>
    </row>
    <row r="37" spans="1:8" x14ac:dyDescent="0.25">
      <c r="A37" s="17"/>
      <c r="B37" s="79"/>
      <c r="C37" s="53"/>
      <c r="D37" s="53"/>
      <c r="E37" s="53"/>
      <c r="F37" s="53"/>
      <c r="G37" s="53"/>
      <c r="H37" s="46"/>
    </row>
    <row r="38" spans="1:8" x14ac:dyDescent="0.25">
      <c r="A38" s="101" t="s">
        <v>55</v>
      </c>
      <c r="B38" s="82">
        <f>SUM(B26)-B29-B30-B32</f>
        <v>60000</v>
      </c>
      <c r="C38" s="62"/>
      <c r="D38" s="62"/>
      <c r="E38" s="62"/>
      <c r="F38" s="62"/>
      <c r="G38" s="62"/>
      <c r="H38" s="115">
        <f>SUM(H26)-H29-H30-H34-H36</f>
        <v>-86333.333333333314</v>
      </c>
    </row>
    <row r="39" spans="1:8" x14ac:dyDescent="0.25">
      <c r="A39" s="18"/>
      <c r="B39" s="82"/>
      <c r="C39" s="62"/>
      <c r="D39" s="62"/>
      <c r="E39" s="62"/>
      <c r="F39" s="62"/>
      <c r="G39" s="62"/>
      <c r="H39" s="63"/>
    </row>
    <row r="40" spans="1:8" s="119" customFormat="1" x14ac:dyDescent="0.25">
      <c r="A40" s="89"/>
      <c r="B40" s="90"/>
      <c r="C40" s="91"/>
      <c r="D40" s="91"/>
      <c r="E40" s="91"/>
      <c r="F40" s="91"/>
      <c r="G40" s="91"/>
      <c r="H40" s="92"/>
    </row>
    <row r="41" spans="1:8" ht="60.75" customHeight="1" x14ac:dyDescent="0.25">
      <c r="A41" s="18" t="s">
        <v>61</v>
      </c>
      <c r="B41" s="83"/>
      <c r="C41" s="62"/>
      <c r="D41" s="62"/>
      <c r="E41" s="62"/>
      <c r="F41" s="62"/>
      <c r="G41" s="62"/>
      <c r="H41" s="45"/>
    </row>
    <row r="42" spans="1:8" ht="30.75" customHeight="1" x14ac:dyDescent="0.25">
      <c r="A42" s="24" t="s">
        <v>26</v>
      </c>
      <c r="B42" s="84"/>
      <c r="C42" s="64"/>
      <c r="D42" s="51"/>
      <c r="E42" s="51"/>
      <c r="F42" s="51"/>
      <c r="G42" s="51"/>
      <c r="H42" s="93">
        <v>10000</v>
      </c>
    </row>
    <row r="43" spans="1:8" x14ac:dyDescent="0.25">
      <c r="A43" s="19" t="s">
        <v>46</v>
      </c>
      <c r="B43" s="84"/>
      <c r="C43" s="64"/>
      <c r="D43" s="51"/>
      <c r="E43" s="51"/>
      <c r="F43" s="51"/>
      <c r="G43" s="51"/>
      <c r="H43" s="93">
        <v>20000</v>
      </c>
    </row>
    <row r="44" spans="1:8" x14ac:dyDescent="0.25">
      <c r="A44" s="19" t="s">
        <v>27</v>
      </c>
      <c r="B44" s="84"/>
      <c r="C44" s="64"/>
      <c r="D44" s="51"/>
      <c r="E44" s="51"/>
      <c r="F44" s="51"/>
      <c r="G44" s="51"/>
      <c r="H44" s="93">
        <v>20000</v>
      </c>
    </row>
    <row r="45" spans="1:8" x14ac:dyDescent="0.25">
      <c r="A45" s="20" t="s">
        <v>62</v>
      </c>
      <c r="B45" s="84"/>
      <c r="C45" s="64"/>
      <c r="D45" s="51"/>
      <c r="E45" s="51"/>
      <c r="F45" s="51"/>
      <c r="G45" s="51"/>
      <c r="H45" s="93">
        <v>15000</v>
      </c>
    </row>
    <row r="46" spans="1:8" x14ac:dyDescent="0.25">
      <c r="A46" s="20"/>
      <c r="B46" s="84"/>
      <c r="C46" s="64"/>
      <c r="D46" s="51"/>
      <c r="E46" s="51"/>
      <c r="F46" s="51"/>
      <c r="G46" s="51"/>
      <c r="H46" s="93">
        <f t="shared" ref="H46:H49" si="8">SUM(B46)</f>
        <v>0</v>
      </c>
    </row>
    <row r="47" spans="1:8" x14ac:dyDescent="0.25">
      <c r="A47" s="20" t="s">
        <v>47</v>
      </c>
      <c r="B47" s="84"/>
      <c r="C47" s="64"/>
      <c r="D47" s="51"/>
      <c r="E47" s="51"/>
      <c r="F47" s="51"/>
      <c r="G47" s="51"/>
      <c r="H47" s="93">
        <v>5000</v>
      </c>
    </row>
    <row r="48" spans="1:8" x14ac:dyDescent="0.25">
      <c r="A48" s="20" t="s">
        <v>48</v>
      </c>
      <c r="B48" s="84"/>
      <c r="C48" s="64"/>
      <c r="D48" s="51"/>
      <c r="E48" s="51"/>
      <c r="F48" s="51"/>
      <c r="G48" s="51"/>
      <c r="H48" s="93">
        <v>5000</v>
      </c>
    </row>
    <row r="49" spans="1:8" ht="15.75" thickBot="1" x14ac:dyDescent="0.3">
      <c r="A49" s="20"/>
      <c r="B49" s="85"/>
      <c r="C49" s="65"/>
      <c r="D49" s="66"/>
      <c r="E49" s="66"/>
      <c r="F49" s="66"/>
      <c r="G49" s="66"/>
      <c r="H49" s="96">
        <f t="shared" si="8"/>
        <v>0</v>
      </c>
    </row>
    <row r="50" spans="1:8" ht="20.25" thickTop="1" thickBot="1" x14ac:dyDescent="0.3">
      <c r="A50" s="104" t="s">
        <v>13</v>
      </c>
      <c r="B50" s="74"/>
      <c r="C50" s="67"/>
      <c r="D50" s="67"/>
      <c r="E50" s="67"/>
      <c r="F50" s="67"/>
      <c r="G50" s="67"/>
      <c r="H50" s="116">
        <f>SUM(H38)-H42-H43-H44-H45+H47+H48</f>
        <v>-141333.33333333331</v>
      </c>
    </row>
    <row r="51" spans="1:8" ht="15.75" thickTop="1" x14ac:dyDescent="0.25">
      <c r="A51" s="105"/>
      <c r="B51" s="86"/>
      <c r="C51" s="47"/>
      <c r="D51" s="47"/>
      <c r="E51" s="47"/>
      <c r="F51" s="47"/>
      <c r="G51" s="47"/>
      <c r="H51" s="95"/>
    </row>
    <row r="52" spans="1:8" x14ac:dyDescent="0.25">
      <c r="A52" s="106" t="s">
        <v>14</v>
      </c>
      <c r="B52" s="87"/>
      <c r="C52" s="68"/>
      <c r="D52" s="68"/>
      <c r="E52" s="68"/>
      <c r="F52" s="68"/>
      <c r="G52" s="68"/>
      <c r="H52" s="94"/>
    </row>
    <row r="53" spans="1:8" x14ac:dyDescent="0.25">
      <c r="A53" s="107" t="s">
        <v>15</v>
      </c>
      <c r="C53" s="32" t="s">
        <v>37</v>
      </c>
    </row>
    <row r="54" spans="1:8" x14ac:dyDescent="0.25">
      <c r="A54" s="107" t="s">
        <v>16</v>
      </c>
      <c r="C54" s="32" t="s">
        <v>37</v>
      </c>
    </row>
    <row r="55" spans="1:8" x14ac:dyDescent="0.25">
      <c r="A55" s="107" t="s">
        <v>17</v>
      </c>
      <c r="C55" s="32"/>
    </row>
    <row r="56" spans="1:8" x14ac:dyDescent="0.25">
      <c r="A56" s="107" t="s">
        <v>18</v>
      </c>
      <c r="C56" s="32" t="s">
        <v>37</v>
      </c>
    </row>
    <row r="57" spans="1:8" x14ac:dyDescent="0.25">
      <c r="A57" s="107" t="s">
        <v>19</v>
      </c>
      <c r="C57" s="32"/>
    </row>
    <row r="58" spans="1:8" x14ac:dyDescent="0.25">
      <c r="A58" s="107" t="s">
        <v>20</v>
      </c>
      <c r="C58" s="32"/>
    </row>
    <row r="59" spans="1:8" x14ac:dyDescent="0.25">
      <c r="A59" s="108"/>
      <c r="C59" s="31"/>
    </row>
    <row r="60" spans="1:8" ht="18.75" x14ac:dyDescent="0.3">
      <c r="A60" s="109" t="s">
        <v>13</v>
      </c>
      <c r="C60" s="133">
        <f>SUM(H50)</f>
        <v>-141333.33333333331</v>
      </c>
      <c r="D60" s="134"/>
    </row>
    <row r="61" spans="1:8" x14ac:dyDescent="0.25">
      <c r="A61" s="105"/>
    </row>
    <row r="62" spans="1:8" x14ac:dyDescent="0.25">
      <c r="A62" s="117" t="s">
        <v>21</v>
      </c>
      <c r="B62" s="88"/>
      <c r="C62" s="31"/>
    </row>
    <row r="63" spans="1:8" x14ac:dyDescent="0.25">
      <c r="A63" s="118" t="s">
        <v>28</v>
      </c>
      <c r="B63" s="88"/>
      <c r="C63" s="128">
        <v>20000</v>
      </c>
      <c r="D63" s="129"/>
    </row>
    <row r="64" spans="1:8" x14ac:dyDescent="0.25">
      <c r="A64" s="110" t="s">
        <v>22</v>
      </c>
      <c r="C64" s="128">
        <v>20000</v>
      </c>
      <c r="D64" s="129"/>
    </row>
    <row r="65" spans="1:4" x14ac:dyDescent="0.25">
      <c r="A65" s="107" t="s">
        <v>23</v>
      </c>
      <c r="C65" s="128">
        <v>0</v>
      </c>
      <c r="D65" s="129"/>
    </row>
    <row r="66" spans="1:4" x14ac:dyDescent="0.25">
      <c r="A66" s="107" t="s">
        <v>24</v>
      </c>
      <c r="C66" s="128">
        <v>0</v>
      </c>
      <c r="D66" s="129"/>
    </row>
    <row r="67" spans="1:4" x14ac:dyDescent="0.25">
      <c r="A67" s="108"/>
      <c r="C67" s="102"/>
      <c r="D67" s="103"/>
    </row>
    <row r="68" spans="1:4" x14ac:dyDescent="0.25">
      <c r="A68" s="111" t="s">
        <v>59</v>
      </c>
      <c r="C68" s="102"/>
      <c r="D68" s="103"/>
    </row>
    <row r="69" spans="1:4" x14ac:dyDescent="0.25">
      <c r="A69" s="112" t="s">
        <v>56</v>
      </c>
      <c r="C69" s="128">
        <v>-75000</v>
      </c>
      <c r="D69" s="129"/>
    </row>
    <row r="70" spans="1:4" x14ac:dyDescent="0.25">
      <c r="A70" s="112" t="s">
        <v>57</v>
      </c>
      <c r="C70" s="128">
        <v>100000</v>
      </c>
      <c r="D70" s="129"/>
    </row>
    <row r="71" spans="1:4" x14ac:dyDescent="0.25">
      <c r="A71" s="112" t="s">
        <v>58</v>
      </c>
      <c r="C71" s="130">
        <f>SUM(C69:C70)</f>
        <v>25000</v>
      </c>
      <c r="D71" s="131"/>
    </row>
    <row r="72" spans="1:4" x14ac:dyDescent="0.25">
      <c r="A72" s="105"/>
      <c r="C72" s="100"/>
    </row>
    <row r="73" spans="1:4" ht="18.75" x14ac:dyDescent="0.3">
      <c r="A73" s="33" t="s">
        <v>50</v>
      </c>
      <c r="C73" s="126">
        <f>SUM(C60:D66)+C71</f>
        <v>-76333.333333333314</v>
      </c>
      <c r="D73" s="127"/>
    </row>
  </sheetData>
  <mergeCells count="14">
    <mergeCell ref="F1:G1"/>
    <mergeCell ref="A4:B4"/>
    <mergeCell ref="A5:A6"/>
    <mergeCell ref="F3:G3"/>
    <mergeCell ref="C73:D73"/>
    <mergeCell ref="C69:D69"/>
    <mergeCell ref="C70:D70"/>
    <mergeCell ref="C71:D71"/>
    <mergeCell ref="D28:G28"/>
    <mergeCell ref="C60:D60"/>
    <mergeCell ref="C63:D63"/>
    <mergeCell ref="C64:D64"/>
    <mergeCell ref="C65:D65"/>
    <mergeCell ref="C66:D66"/>
  </mergeCells>
  <conditionalFormatting sqref="C50:G50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H52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3">
    <dataValidation type="decimal" allowBlank="1" showInputMessage="1" showErrorMessage="1" errorTitle="Nur positive Zahlen möglich" error="Nur Eingabe positiver Zahlenwerte möglich." sqref="B36:C36 C14:C24">
      <formula1>0</formula1>
      <formula2>100000000</formula2>
    </dataValidation>
    <dataValidation type="decimal" allowBlank="1" showInputMessage="1" showErrorMessage="1" sqref="B13:C13 B40:B41 B7:C11 C30:C35 C50 B37 C25:C28 B27:B28 B25 C37:C41 D14:G24 D9:G11 D30:G36">
      <formula1>0</formula1>
      <formula2>100000000</formula2>
    </dataValidation>
    <dataValidation type="decimal" allowBlank="1" showInputMessage="1" showErrorMessage="1" sqref="D8:G8">
      <formula1>0</formula1>
      <formula2>500</formula2>
    </dataValidation>
  </dataValidations>
  <pageMargins left="0.70866141732283472" right="0.70866141732283472" top="0.78740157480314965" bottom="0.78740157480314965" header="0.31496062992125984" footer="0.31496062992125984"/>
  <pageSetup paperSize="9" scale="3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Esser Guenter</dc:creator>
  <cp:lastModifiedBy>Esser Guenter</cp:lastModifiedBy>
  <dcterms:created xsi:type="dcterms:W3CDTF">2020-03-23T09:44:07Z</dcterms:created>
  <dcterms:modified xsi:type="dcterms:W3CDTF">2020-04-01T09:52:27Z</dcterms:modified>
</cp:coreProperties>
</file>